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WSB-CO\Communications Unit\Pagemaster\Conversion\WSB Information Notices\BACKUP\WSIN 2019\WSIN19-45\"/>
    </mc:Choice>
  </mc:AlternateContent>
  <bookViews>
    <workbookView xWindow="0" yWindow="450" windowWidth="23040" windowHeight="9975"/>
  </bookViews>
  <sheets>
    <sheet name="PY 20-21 4.23.2020" sheetId="1" r:id="rId1"/>
  </sheets>
  <definedNames>
    <definedName name="_xlnm.Print_Titles" localSheetId="0">'PY 20-21 4.23.2020'!$4:$4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B15" i="1"/>
  <c r="D14" i="1"/>
  <c r="B14" i="1"/>
  <c r="D13" i="1"/>
  <c r="D17" i="1" s="1"/>
  <c r="B13" i="1"/>
  <c r="B12" i="1" s="1"/>
  <c r="F10" i="1"/>
  <c r="D10" i="1"/>
  <c r="B10" i="1"/>
  <c r="D9" i="1"/>
  <c r="B9" i="1"/>
  <c r="F9" i="1" s="1"/>
  <c r="F8" i="1" s="1"/>
  <c r="D7" i="1"/>
  <c r="B7" i="1"/>
  <c r="F7" i="1" s="1"/>
  <c r="D18" i="1" l="1"/>
  <c r="F14" i="1"/>
  <c r="B6" i="1"/>
  <c r="B16" i="1" s="1"/>
  <c r="D12" i="1"/>
  <c r="F12" i="1" s="1"/>
  <c r="F13" i="1"/>
  <c r="B18" i="1"/>
  <c r="F18" i="1" s="1"/>
  <c r="D6" i="1"/>
  <c r="F6" i="1" s="1"/>
  <c r="F5" i="1" s="1"/>
  <c r="B17" i="1"/>
  <c r="F17" i="1" s="1"/>
  <c r="F11" i="1" l="1"/>
  <c r="F15" i="1" s="1"/>
  <c r="D16" i="1"/>
  <c r="F16" i="1" s="1"/>
</calcChain>
</file>

<file path=xl/sharedStrings.xml><?xml version="1.0" encoding="utf-8"?>
<sst xmlns="http://schemas.openxmlformats.org/spreadsheetml/2006/main" count="23" uniqueCount="15">
  <si>
    <t>Workforce Innovation and Opportunity Act (WIOA) Funding</t>
  </si>
  <si>
    <t>Funding Stream</t>
  </si>
  <si>
    <t>Round 1</t>
  </si>
  <si>
    <t>Share</t>
  </si>
  <si>
    <t>Round 2</t>
  </si>
  <si>
    <t>Total</t>
  </si>
  <si>
    <t xml:space="preserve">   Youth Total</t>
  </si>
  <si>
    <t xml:space="preserve">      Formula</t>
  </si>
  <si>
    <t xml:space="preserve">      Governor's Discretionary</t>
  </si>
  <si>
    <t xml:space="preserve">   Adult Total</t>
  </si>
  <si>
    <t xml:space="preserve">   Dislocated Worker Total</t>
  </si>
  <si>
    <t xml:space="preserve">      Rapid Response</t>
  </si>
  <si>
    <t>Total WIOA Funds</t>
  </si>
  <si>
    <t>* SFY 2020-21 WIOA Allotments based on TEGL 16-19 dated April 23, 2020. Governor's Discretionary based on 15% of California's WIOA allotment.</t>
  </si>
  <si>
    <t>State Fiscal Year (SFY)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</si>
</sst>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3" applyFont="1" applyFill="1" applyAlignment="1">
      <alignment horizontal="center"/>
    </xf>
    <xf numFmtId="0" fontId="1" fillId="0" borderId="0" xfId="3"/>
    <xf numFmtId="0" fontId="2" fillId="0" borderId="0" xfId="3" applyFont="1" applyFill="1" applyBorder="1" applyAlignment="1">
      <alignment horizontal="center"/>
    </xf>
    <xf numFmtId="0" fontId="2" fillId="0" borderId="0" xfId="3" applyFont="1"/>
    <xf numFmtId="0" fontId="2" fillId="0" borderId="1" xfId="3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 wrapText="1"/>
    </xf>
    <xf numFmtId="0" fontId="1" fillId="0" borderId="3" xfId="3" applyFont="1" applyFill="1" applyBorder="1" applyAlignment="1">
      <alignment horizontal="center" vertical="center"/>
    </xf>
    <xf numFmtId="0" fontId="1" fillId="0" borderId="4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 wrapText="1"/>
    </xf>
    <xf numFmtId="0" fontId="2" fillId="2" borderId="5" xfId="3" applyFont="1" applyFill="1" applyBorder="1"/>
    <xf numFmtId="164" fontId="2" fillId="2" borderId="6" xfId="3" applyNumberFormat="1" applyFont="1" applyFill="1" applyBorder="1"/>
    <xf numFmtId="9" fontId="1" fillId="2" borderId="7" xfId="3" applyNumberFormat="1" applyFill="1" applyBorder="1" applyAlignment="1">
      <alignment horizontal="center"/>
    </xf>
    <xf numFmtId="5" fontId="2" fillId="2" borderId="8" xfId="3" applyNumberFormat="1" applyFont="1" applyFill="1" applyBorder="1" applyAlignment="1">
      <alignment horizontal="center"/>
    </xf>
    <xf numFmtId="5" fontId="2" fillId="2" borderId="6" xfId="3" applyNumberFormat="1" applyFont="1" applyFill="1" applyBorder="1"/>
    <xf numFmtId="5" fontId="2" fillId="0" borderId="0" xfId="3" applyNumberFormat="1" applyFont="1" applyFill="1" applyBorder="1"/>
    <xf numFmtId="0" fontId="1" fillId="0" borderId="9" xfId="3" applyBorder="1"/>
    <xf numFmtId="164" fontId="1" fillId="0" borderId="10" xfId="3" applyNumberFormat="1" applyBorder="1"/>
    <xf numFmtId="9" fontId="1" fillId="0" borderId="11" xfId="3" applyNumberFormat="1" applyBorder="1" applyAlignment="1">
      <alignment horizontal="center"/>
    </xf>
    <xf numFmtId="5" fontId="1" fillId="0" borderId="10" xfId="3" applyNumberFormat="1" applyFont="1" applyFill="1" applyBorder="1"/>
    <xf numFmtId="5" fontId="1" fillId="0" borderId="0" xfId="3" applyNumberFormat="1" applyFont="1" applyFill="1" applyBorder="1"/>
    <xf numFmtId="0" fontId="1" fillId="0" borderId="12" xfId="3" applyBorder="1"/>
    <xf numFmtId="9" fontId="1" fillId="0" borderId="13" xfId="3" applyNumberFormat="1" applyBorder="1" applyAlignment="1">
      <alignment horizontal="center"/>
    </xf>
    <xf numFmtId="5" fontId="1" fillId="0" borderId="14" xfId="3" applyNumberFormat="1" applyFont="1" applyFill="1" applyBorder="1"/>
    <xf numFmtId="9" fontId="1" fillId="2" borderId="8" xfId="3" applyNumberFormat="1" applyFill="1" applyBorder="1" applyAlignment="1">
      <alignment horizontal="center"/>
    </xf>
    <xf numFmtId="43" fontId="1" fillId="0" borderId="0" xfId="1" applyFont="1"/>
    <xf numFmtId="164" fontId="1" fillId="0" borderId="14" xfId="3" applyNumberFormat="1" applyBorder="1"/>
    <xf numFmtId="9" fontId="1" fillId="0" borderId="11" xfId="3" applyNumberFormat="1" applyFont="1" applyBorder="1" applyAlignment="1">
      <alignment horizontal="center"/>
    </xf>
    <xf numFmtId="0" fontId="1" fillId="0" borderId="15" xfId="3" applyBorder="1"/>
    <xf numFmtId="164" fontId="1" fillId="0" borderId="16" xfId="3" applyNumberFormat="1" applyBorder="1"/>
    <xf numFmtId="9" fontId="1" fillId="0" borderId="17" xfId="3" applyNumberFormat="1" applyBorder="1" applyAlignment="1">
      <alignment horizontal="center"/>
    </xf>
    <xf numFmtId="0" fontId="2" fillId="2" borderId="5" xfId="3" applyFont="1" applyFill="1" applyBorder="1" applyAlignment="1">
      <alignment vertical="center"/>
    </xf>
    <xf numFmtId="164" fontId="2" fillId="2" borderId="6" xfId="3" applyNumberFormat="1" applyFont="1" applyFill="1" applyBorder="1" applyAlignment="1">
      <alignment vertical="center"/>
    </xf>
    <xf numFmtId="9" fontId="1" fillId="2" borderId="7" xfId="3" applyNumberFormat="1" applyFill="1" applyBorder="1" applyAlignment="1">
      <alignment horizontal="center" vertical="center"/>
    </xf>
    <xf numFmtId="9" fontId="1" fillId="2" borderId="8" xfId="3" applyNumberFormat="1" applyFill="1" applyBorder="1" applyAlignment="1">
      <alignment horizontal="center" vertical="center"/>
    </xf>
    <xf numFmtId="5" fontId="2" fillId="0" borderId="0" xfId="3" applyNumberFormat="1" applyFont="1" applyFill="1" applyBorder="1" applyAlignment="1">
      <alignment vertical="center"/>
    </xf>
    <xf numFmtId="9" fontId="1" fillId="0" borderId="18" xfId="3" applyNumberFormat="1" applyBorder="1" applyAlignment="1">
      <alignment horizontal="center"/>
    </xf>
    <xf numFmtId="9" fontId="1" fillId="0" borderId="19" xfId="3" applyNumberFormat="1" applyBorder="1" applyAlignment="1">
      <alignment horizontal="center"/>
    </xf>
    <xf numFmtId="5" fontId="1" fillId="0" borderId="0" xfId="3" applyNumberFormat="1"/>
    <xf numFmtId="0" fontId="1" fillId="0" borderId="20" xfId="3" applyBorder="1"/>
    <xf numFmtId="164" fontId="1" fillId="0" borderId="21" xfId="3" applyNumberFormat="1" applyBorder="1"/>
    <xf numFmtId="9" fontId="1" fillId="0" borderId="22" xfId="3" applyNumberFormat="1" applyBorder="1" applyAlignment="1">
      <alignment horizontal="center"/>
    </xf>
    <xf numFmtId="9" fontId="1" fillId="0" borderId="23" xfId="3" applyNumberFormat="1" applyBorder="1" applyAlignment="1">
      <alignment horizontal="center"/>
    </xf>
    <xf numFmtId="5" fontId="1" fillId="0" borderId="21" xfId="3" applyNumberFormat="1" applyFont="1" applyFill="1" applyBorder="1"/>
    <xf numFmtId="165" fontId="1" fillId="0" borderId="0" xfId="3" applyNumberFormat="1"/>
    <xf numFmtId="10" fontId="1" fillId="0" borderId="0" xfId="2" applyNumberFormat="1"/>
    <xf numFmtId="0" fontId="1" fillId="0" borderId="0" xfId="3" applyFill="1"/>
    <xf numFmtId="0" fontId="1" fillId="0" borderId="0" xfId="3" applyFill="1" applyAlignment="1">
      <alignment vertical="center" wrapText="1"/>
    </xf>
    <xf numFmtId="3" fontId="1" fillId="0" borderId="0" xfId="3" applyNumberFormat="1"/>
    <xf numFmtId="9" fontId="1" fillId="0" borderId="0" xfId="3" applyNumberFormat="1"/>
    <xf numFmtId="0" fontId="5" fillId="0" borderId="0" xfId="3" applyFont="1" applyFill="1" applyAlignment="1">
      <alignment vertical="center" wrapText="1"/>
    </xf>
    <xf numFmtId="166" fontId="1" fillId="0" borderId="0" xfId="4" applyNumberFormat="1" applyFont="1" applyFill="1" applyBorder="1"/>
    <xf numFmtId="0" fontId="2" fillId="0" borderId="0" xfId="3" applyFont="1" applyAlignment="1">
      <alignment horizontal="center"/>
    </xf>
    <xf numFmtId="0" fontId="3" fillId="0" borderId="0" xfId="3" applyFont="1" applyAlignment="1">
      <alignment vertical="center" wrapText="1"/>
    </xf>
    <xf numFmtId="0" fontId="1" fillId="0" borderId="0" xfId="3" applyAlignment="1">
      <alignment vertical="center" wrapText="1"/>
    </xf>
    <xf numFmtId="0" fontId="4" fillId="0" borderId="0" xfId="3" applyFont="1" applyFill="1" applyAlignment="1">
      <alignment vertical="center" wrapText="1"/>
    </xf>
    <xf numFmtId="0" fontId="5" fillId="0" borderId="0" xfId="3" applyFont="1" applyFill="1" applyAlignment="1">
      <alignment vertical="center" wrapText="1"/>
    </xf>
  </cellXfs>
  <cellStyles count="5">
    <cellStyle name="Comma" xfId="1" builtinId="3"/>
    <cellStyle name="Currency 2 2" xfId="4"/>
    <cellStyle name="Normal" xfId="0" builtinId="0"/>
    <cellStyle name="Normal 2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2"/>
  <sheetViews>
    <sheetView tabSelected="1" view="pageLayout" zoomScaleNormal="100" workbookViewId="0">
      <selection activeCell="A2" sqref="A2:F2"/>
    </sheetView>
  </sheetViews>
  <sheetFormatPr defaultColWidth="8.85546875" defaultRowHeight="12.75" x14ac:dyDescent="0.2"/>
  <cols>
    <col min="1" max="1" width="37.140625" style="2" customWidth="1"/>
    <col min="2" max="2" width="19.85546875" style="2" customWidth="1"/>
    <col min="3" max="3" width="8" style="2" customWidth="1"/>
    <col min="4" max="4" width="19.85546875" style="2" customWidth="1"/>
    <col min="5" max="5" width="9.28515625" style="2" customWidth="1"/>
    <col min="6" max="6" width="17.7109375" style="2" customWidth="1"/>
    <col min="7" max="7" width="11.28515625" style="46" customWidth="1"/>
    <col min="8" max="8" width="14.5703125" style="2" customWidth="1"/>
    <col min="9" max="9" width="14" style="2" customWidth="1"/>
    <col min="10" max="10" width="9.140625" style="2" customWidth="1"/>
    <col min="11" max="11" width="13.85546875" style="2" customWidth="1"/>
    <col min="12" max="251" width="9.140625" style="2" customWidth="1"/>
    <col min="252" max="16384" width="8.85546875" style="2"/>
  </cols>
  <sheetData>
    <row r="1" spans="1:256" x14ac:dyDescent="0.2">
      <c r="A1" s="52" t="s">
        <v>0</v>
      </c>
      <c r="B1" s="52"/>
      <c r="C1" s="52"/>
      <c r="D1" s="52"/>
      <c r="E1" s="52"/>
      <c r="F1" s="52"/>
      <c r="G1" s="1"/>
    </row>
    <row r="2" spans="1:256" x14ac:dyDescent="0.2">
      <c r="A2" s="52" t="s">
        <v>14</v>
      </c>
      <c r="B2" s="52"/>
      <c r="C2" s="52"/>
      <c r="D2" s="52"/>
      <c r="E2" s="52"/>
      <c r="F2" s="52"/>
      <c r="G2" s="1"/>
    </row>
    <row r="3" spans="1:256" ht="13.5" thickBot="1" x14ac:dyDescent="0.25">
      <c r="F3" s="3"/>
      <c r="G3" s="2"/>
      <c r="IV3" s="4"/>
    </row>
    <row r="4" spans="1:256" x14ac:dyDescent="0.2">
      <c r="A4" s="5" t="s">
        <v>1</v>
      </c>
      <c r="B4" s="6" t="s">
        <v>2</v>
      </c>
      <c r="C4" s="7" t="s">
        <v>3</v>
      </c>
      <c r="D4" s="6" t="s">
        <v>4</v>
      </c>
      <c r="E4" s="8" t="s">
        <v>3</v>
      </c>
      <c r="F4" s="6" t="s">
        <v>5</v>
      </c>
      <c r="G4" s="9"/>
    </row>
    <row r="5" spans="1:256" x14ac:dyDescent="0.2">
      <c r="A5" s="10" t="s">
        <v>6</v>
      </c>
      <c r="B5" s="11">
        <v>134926913</v>
      </c>
      <c r="C5" s="12"/>
      <c r="D5" s="11">
        <v>0</v>
      </c>
      <c r="E5" s="13"/>
      <c r="F5" s="14">
        <f>SUM(F6:F7)</f>
        <v>134926913</v>
      </c>
      <c r="G5" s="15"/>
    </row>
    <row r="6" spans="1:256" x14ac:dyDescent="0.2">
      <c r="A6" s="16" t="s">
        <v>7</v>
      </c>
      <c r="B6" s="17">
        <f>B5-B7</f>
        <v>114687877</v>
      </c>
      <c r="C6" s="18">
        <v>0.85</v>
      </c>
      <c r="D6" s="17">
        <f>D5-D7</f>
        <v>0</v>
      </c>
      <c r="E6" s="18">
        <v>0.85</v>
      </c>
      <c r="F6" s="19">
        <f>B6+D6</f>
        <v>114687877</v>
      </c>
      <c r="G6" s="20"/>
    </row>
    <row r="7" spans="1:256" x14ac:dyDescent="0.2">
      <c r="A7" s="21" t="s">
        <v>8</v>
      </c>
      <c r="B7" s="17">
        <f>ROUNDDOWN(B5*C7,0)</f>
        <v>20239036</v>
      </c>
      <c r="C7" s="22">
        <v>0.15</v>
      </c>
      <c r="D7" s="17">
        <f>ROUNDDOWN(D5*E7,0)</f>
        <v>0</v>
      </c>
      <c r="E7" s="22">
        <v>0.15</v>
      </c>
      <c r="F7" s="23">
        <f>B7+D7</f>
        <v>20239036</v>
      </c>
      <c r="G7" s="20"/>
    </row>
    <row r="8" spans="1:256" x14ac:dyDescent="0.2">
      <c r="A8" s="10" t="s">
        <v>9</v>
      </c>
      <c r="B8" s="11">
        <v>21636708</v>
      </c>
      <c r="C8" s="24"/>
      <c r="D8" s="11">
        <v>107968155</v>
      </c>
      <c r="E8" s="24"/>
      <c r="F8" s="14">
        <f>SUM(F9:F10)</f>
        <v>129604863</v>
      </c>
      <c r="G8" s="15"/>
      <c r="I8" s="25"/>
      <c r="J8" s="25"/>
    </row>
    <row r="9" spans="1:256" x14ac:dyDescent="0.2">
      <c r="A9" s="16" t="s">
        <v>7</v>
      </c>
      <c r="B9" s="17">
        <f>ROUNDDOWN(B8*C9,0)+1</f>
        <v>18391202</v>
      </c>
      <c r="C9" s="18">
        <v>0.85</v>
      </c>
      <c r="D9" s="17">
        <f>ROUNDDOWN(D8*E9,0)+1</f>
        <v>91772932</v>
      </c>
      <c r="E9" s="18">
        <v>0.85</v>
      </c>
      <c r="F9" s="19">
        <f>B9+D9</f>
        <v>110164134</v>
      </c>
      <c r="G9" s="20"/>
      <c r="I9" s="25"/>
      <c r="J9" s="25"/>
    </row>
    <row r="10" spans="1:256" x14ac:dyDescent="0.2">
      <c r="A10" s="21" t="s">
        <v>8</v>
      </c>
      <c r="B10" s="26">
        <f>ROUNDDOWN(B8*C10,0)</f>
        <v>3245506</v>
      </c>
      <c r="C10" s="22">
        <v>0.15</v>
      </c>
      <c r="D10" s="26">
        <f>ROUNDDOWN(D8*E10,0)</f>
        <v>16195223</v>
      </c>
      <c r="E10" s="22">
        <v>0.15</v>
      </c>
      <c r="F10" s="23">
        <f>B10+D10</f>
        <v>19440729</v>
      </c>
      <c r="G10" s="20"/>
      <c r="I10" s="25"/>
      <c r="J10" s="25"/>
    </row>
    <row r="11" spans="1:256" x14ac:dyDescent="0.2">
      <c r="A11" s="10" t="s">
        <v>10</v>
      </c>
      <c r="B11" s="11">
        <v>25944012</v>
      </c>
      <c r="C11" s="24"/>
      <c r="D11" s="11">
        <v>116129555</v>
      </c>
      <c r="E11" s="24"/>
      <c r="F11" s="14">
        <f>SUM(F12:F14)</f>
        <v>142073567</v>
      </c>
      <c r="G11" s="15"/>
      <c r="I11" s="25"/>
      <c r="J11" s="25"/>
    </row>
    <row r="12" spans="1:256" x14ac:dyDescent="0.2">
      <c r="A12" s="16" t="s">
        <v>7</v>
      </c>
      <c r="B12" s="17">
        <f>B11-B13-B14</f>
        <v>15566407</v>
      </c>
      <c r="C12" s="27">
        <v>0.6</v>
      </c>
      <c r="D12" s="17">
        <f>D11-D13-D14</f>
        <v>69677734</v>
      </c>
      <c r="E12" s="27">
        <v>0.6</v>
      </c>
      <c r="F12" s="19">
        <f>B12+D12</f>
        <v>85244141</v>
      </c>
      <c r="G12" s="20"/>
      <c r="I12" s="25"/>
      <c r="J12" s="25"/>
    </row>
    <row r="13" spans="1:256" x14ac:dyDescent="0.2">
      <c r="A13" s="28" t="s">
        <v>11</v>
      </c>
      <c r="B13" s="29">
        <f>ROUNDDOWN(B11*C13,0)</f>
        <v>6486003</v>
      </c>
      <c r="C13" s="30">
        <v>0.25</v>
      </c>
      <c r="D13" s="29">
        <f>ROUNDDOWN(D11*E13,0)</f>
        <v>29032388</v>
      </c>
      <c r="E13" s="30">
        <v>0.25</v>
      </c>
      <c r="F13" s="19">
        <f>B13+D13</f>
        <v>35518391</v>
      </c>
      <c r="G13" s="20"/>
      <c r="I13" s="25"/>
      <c r="J13" s="25"/>
    </row>
    <row r="14" spans="1:256" x14ac:dyDescent="0.2">
      <c r="A14" s="21" t="s">
        <v>8</v>
      </c>
      <c r="B14" s="26">
        <f>ROUNDDOWN(B11*C14,0)+1</f>
        <v>3891602</v>
      </c>
      <c r="C14" s="22">
        <v>0.15</v>
      </c>
      <c r="D14" s="26">
        <f>ROUNDDOWN(D11*E14,0)</f>
        <v>17419433</v>
      </c>
      <c r="E14" s="22">
        <v>0.15</v>
      </c>
      <c r="F14" s="19">
        <f>B14+D14</f>
        <v>21311035</v>
      </c>
      <c r="G14" s="20"/>
      <c r="I14" s="25"/>
      <c r="J14" s="25"/>
    </row>
    <row r="15" spans="1:256" x14ac:dyDescent="0.2">
      <c r="A15" s="31" t="s">
        <v>12</v>
      </c>
      <c r="B15" s="32">
        <f>B5+B8+B11</f>
        <v>182507633</v>
      </c>
      <c r="C15" s="33"/>
      <c r="D15" s="32">
        <f>D5+D8+D11</f>
        <v>224097710</v>
      </c>
      <c r="E15" s="34"/>
      <c r="F15" s="32">
        <f>F5+F8+F11</f>
        <v>406605343</v>
      </c>
      <c r="G15" s="35"/>
      <c r="I15" s="25"/>
      <c r="J15" s="25"/>
    </row>
    <row r="16" spans="1:256" x14ac:dyDescent="0.2">
      <c r="A16" s="16" t="s">
        <v>7</v>
      </c>
      <c r="B16" s="17">
        <f>B6+B9+B12</f>
        <v>148645486</v>
      </c>
      <c r="C16" s="36"/>
      <c r="D16" s="17">
        <f>D6+D9+D12</f>
        <v>161450666</v>
      </c>
      <c r="E16" s="18"/>
      <c r="F16" s="19">
        <f>B16+D16</f>
        <v>310096152</v>
      </c>
      <c r="G16" s="20"/>
    </row>
    <row r="17" spans="1:11" x14ac:dyDescent="0.2">
      <c r="A17" s="28" t="s">
        <v>11</v>
      </c>
      <c r="B17" s="29">
        <f>B13</f>
        <v>6486003</v>
      </c>
      <c r="C17" s="37"/>
      <c r="D17" s="29">
        <f>D13</f>
        <v>29032388</v>
      </c>
      <c r="E17" s="30"/>
      <c r="F17" s="19">
        <f>B17+D17</f>
        <v>35518391</v>
      </c>
      <c r="G17" s="20"/>
      <c r="K17" s="38"/>
    </row>
    <row r="18" spans="1:11" ht="13.5" thickBot="1" x14ac:dyDescent="0.25">
      <c r="A18" s="39" t="s">
        <v>8</v>
      </c>
      <c r="B18" s="40">
        <f>B7+B10+B14</f>
        <v>27376144</v>
      </c>
      <c r="C18" s="41"/>
      <c r="D18" s="40">
        <f>D7+D10+D14</f>
        <v>33614656</v>
      </c>
      <c r="E18" s="42"/>
      <c r="F18" s="43">
        <f>B18+D18</f>
        <v>60990800</v>
      </c>
      <c r="G18" s="20"/>
      <c r="H18" s="44"/>
      <c r="K18" s="45"/>
    </row>
    <row r="19" spans="1:11" ht="14.25" x14ac:dyDescent="0.2">
      <c r="A19" s="53"/>
      <c r="B19" s="54"/>
      <c r="C19" s="54"/>
      <c r="D19" s="54"/>
      <c r="E19" s="54"/>
      <c r="F19" s="54"/>
      <c r="G19" s="47"/>
    </row>
    <row r="20" spans="1:11" ht="21.75" customHeight="1" x14ac:dyDescent="0.2">
      <c r="A20" s="55" t="s">
        <v>13</v>
      </c>
      <c r="B20" s="56"/>
      <c r="C20" s="56"/>
      <c r="D20" s="56"/>
      <c r="E20" s="56"/>
      <c r="F20" s="56"/>
    </row>
    <row r="21" spans="1:11" ht="13.5" x14ac:dyDescent="0.2">
      <c r="B21" s="48"/>
      <c r="C21" s="49"/>
      <c r="D21" s="48"/>
      <c r="E21" s="48"/>
      <c r="G21" s="50"/>
    </row>
    <row r="22" spans="1:11" x14ac:dyDescent="0.2">
      <c r="G22" s="51"/>
    </row>
  </sheetData>
  <mergeCells count="4">
    <mergeCell ref="A1:F1"/>
    <mergeCell ref="A2:F2"/>
    <mergeCell ref="A19:F19"/>
    <mergeCell ref="A20:F20"/>
  </mergeCells>
  <pageMargins left="0.7" right="0.7" top="0.75" bottom="0.75" header="0.3" footer="0.3"/>
  <pageSetup fitToHeight="0" orientation="landscape" horizontalDpi="4294967293" verticalDpi="1200" r:id="rId1"/>
  <headerFooter>
    <oddHeader>&amp;R&amp;"Arial,Regular"&amp;10Attachment 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75689A203CDA4CB3B5AF18CCC83AA0" ma:contentTypeVersion="32" ma:contentTypeDescription="Create a new document." ma:contentTypeScope="" ma:versionID="95af8777c3e3cd829a9176d26525ea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463068a817ec9ee556a60b65ec4e6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B175E9-6016-4A76-BF07-DB4F0009CD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5085199-487C-410D-B48D-45E35D66D9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BA0D04-EB6D-4ABD-8A57-73526B6AEE21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PY 20-21 4.23.2020</vt:lpstr>
      <vt:lpstr>'PY 20-21 4.23.2020'!Print_Titles</vt:lpstr>
    </vt:vector>
  </TitlesOfParts>
  <Company>Employment Development Department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WIOA Funding SFY 20-21</dc:title>
  <dc:creator>McNamara, Maria</dc:creator>
  <cp:lastModifiedBy>Stanich, Dimitri@EDD</cp:lastModifiedBy>
  <dcterms:created xsi:type="dcterms:W3CDTF">2020-04-29T20:29:09Z</dcterms:created>
  <dcterms:modified xsi:type="dcterms:W3CDTF">2020-05-14T19:36:31Z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0x010100BE75689A203CDA4CB3B5AF18CCC83AA0</vt:lpwstr>
  </property>
  <property fmtid="{D5CDD505-2E9C-101B-9397-08002B2CF9AE}" pid="3" name="TaxKeyword">
    <vt:lpwstr/>
  </property>
  <property fmtid="{D5CDD505-2E9C-101B-9397-08002B2CF9AE}" pid="4" name="TaxCatchAll">
    <vt:lpwstr/>
  </property>
  <property fmtid="{D5CDD505-2E9C-101B-9397-08002B2CF9AE}" pid="5" name="TaxKeywordTaxHTField">
    <vt:lpwstr/>
  </property>
</Properties>
</file>